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ОООСопровождениеИспо\OneDrive - ООО СИД\Рабочий стол\ООО СИД\Письма\"/>
    </mc:Choice>
  </mc:AlternateContent>
  <xr:revisionPtr revIDLastSave="0" documentId="13_ncr:1_{859ADF96-11DC-4FF1-B2EC-34A291E4A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2" r:id="rId1"/>
  </sheets>
  <definedNames>
    <definedName name="_xlnm.Print_Area" localSheetId="0">'Sheet1 (2)'!$A$1:$D$51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25" i="2" l="1"/>
  <c r="D37" i="2" s="1"/>
  <c r="C17" i="2"/>
  <c r="C16" i="2" s="1"/>
  <c r="C15" i="2" l="1"/>
  <c r="C13" i="2" l="1"/>
  <c r="C23" i="2" s="1"/>
  <c r="C37" i="2" s="1"/>
  <c r="C24" i="2" l="1"/>
  <c r="C25" i="2" s="1"/>
  <c r="C27" i="2" s="1"/>
</calcChain>
</file>

<file path=xl/sharedStrings.xml><?xml version="1.0" encoding="utf-8"?>
<sst xmlns="http://schemas.openxmlformats.org/spreadsheetml/2006/main" count="44" uniqueCount="41">
  <si>
    <r>
      <rPr>
        <sz val="10"/>
        <rFont val="Times New Roman"/>
        <family val="1"/>
        <charset val="204"/>
      </rPr>
      <t>1.1</t>
    </r>
  </si>
  <si>
    <r>
      <rPr>
        <sz val="10"/>
        <rFont val="Times New Roman"/>
        <family val="1"/>
        <charset val="204"/>
      </rPr>
      <t>1.2</t>
    </r>
  </si>
  <si>
    <r>
      <rPr>
        <sz val="10"/>
        <rFont val="Times New Roman"/>
        <family val="1"/>
        <charset val="204"/>
      </rPr>
      <t>2.1</t>
    </r>
  </si>
  <si>
    <r>
      <rPr>
        <sz val="10"/>
        <rFont val="Times New Roman"/>
        <family val="1"/>
        <charset val="204"/>
      </rPr>
      <t>2.2</t>
    </r>
  </si>
  <si>
    <r>
      <rPr>
        <sz val="10"/>
        <rFont val="Times New Roman"/>
        <family val="1"/>
        <charset val="204"/>
      </rPr>
      <t>2.3</t>
    </r>
  </si>
  <si>
    <r>
      <rPr>
        <sz val="10"/>
        <rFont val="Times New Roman"/>
        <family val="1"/>
        <charset val="204"/>
      </rPr>
      <t>2.5</t>
    </r>
  </si>
  <si>
    <r>
      <rPr>
        <sz val="10"/>
        <rFont val="Times New Roman"/>
        <family val="1"/>
        <charset val="204"/>
      </rPr>
      <t>Наименование статей затрат</t>
    </r>
  </si>
  <si>
    <r>
      <rPr>
        <b/>
        <sz val="10"/>
        <rFont val="Times New Roman"/>
        <family val="1"/>
        <charset val="204"/>
      </rPr>
      <t>Прямые расходы</t>
    </r>
  </si>
  <si>
    <r>
      <rPr>
        <b/>
        <sz val="10"/>
        <rFont val="Times New Roman"/>
        <family val="1"/>
        <charset val="204"/>
      </rPr>
      <t>Прочие расходы</t>
    </r>
  </si>
  <si>
    <r>
      <rPr>
        <sz val="10"/>
        <rFont val="Times New Roman"/>
        <family val="1"/>
        <charset val="204"/>
      </rPr>
      <t>Суточные</t>
    </r>
  </si>
  <si>
    <r>
      <rPr>
        <sz val="10"/>
        <rFont val="Times New Roman"/>
        <family val="1"/>
        <charset val="204"/>
      </rPr>
      <t>Амортизация оргтехники (ноутбук)</t>
    </r>
  </si>
  <si>
    <r>
      <rPr>
        <b/>
        <sz val="10"/>
        <rFont val="Times New Roman"/>
        <family val="1"/>
        <charset val="204"/>
      </rPr>
      <t>Накладные расходы</t>
    </r>
  </si>
  <si>
    <r>
      <rPr>
        <b/>
        <sz val="10"/>
        <rFont val="Times New Roman"/>
        <family val="1"/>
        <charset val="204"/>
      </rPr>
      <t>Итого цена услуг одного специалиста в месяц без НДС</t>
    </r>
  </si>
  <si>
    <r>
      <rPr>
        <sz val="10"/>
        <rFont val="Times New Roman"/>
        <family val="1"/>
        <charset val="204"/>
      </rPr>
      <t>НДС 20%</t>
    </r>
  </si>
  <si>
    <r>
      <rPr>
        <b/>
        <sz val="10"/>
        <rFont val="Times New Roman"/>
        <family val="1"/>
        <charset val="204"/>
      </rPr>
      <t>Итого цена услуг одного специалиста в месяц с НДС</t>
    </r>
  </si>
  <si>
    <r>
      <rPr>
        <b/>
        <sz val="10"/>
        <rFont val="Times New Roman"/>
        <family val="1"/>
        <charset val="204"/>
      </rPr>
      <t>Итого цена услуг одного специалиста в день с НДС</t>
    </r>
  </si>
  <si>
    <t>Отчисления на страховые взносы (НДФЛ, ПФР, ФФОМС, ФСС)</t>
  </si>
  <si>
    <t>Средняя стоимость проезда</t>
  </si>
  <si>
    <t>ФОТ на одного специалиста в месяц всего (ЗП+ ПР + ОТП + МП)</t>
  </si>
  <si>
    <t>ООО "Сопровождение Исполнительной Документации"</t>
  </si>
  <si>
    <t>Проживание сотрудников</t>
  </si>
  <si>
    <t>Ваш сотрудник ПТО</t>
  </si>
  <si>
    <t>Аутсорсинг 1000/час</t>
  </si>
  <si>
    <r>
      <t xml:space="preserve">Наименование объекта: </t>
    </r>
    <r>
      <rPr>
        <i/>
        <sz val="10"/>
        <rFont val="Times New Roman"/>
        <family val="1"/>
        <charset val="204"/>
      </rPr>
      <t>Комплекс по сжижению природного газа</t>
    </r>
  </si>
  <si>
    <r>
      <t xml:space="preserve">Наименование Заказчика: </t>
    </r>
    <r>
      <rPr>
        <i/>
        <sz val="10"/>
        <rFont val="Times New Roman"/>
        <family val="1"/>
        <charset val="204"/>
      </rPr>
      <t>финансовая часть не подлежит огласке</t>
    </r>
  </si>
  <si>
    <t>Пример рентабельности ИД "под ключ"</t>
  </si>
  <si>
    <t>Технологические трубопроводы - 4000 линий</t>
  </si>
  <si>
    <t>п/п</t>
  </si>
  <si>
    <t>Отделы необходимые для формирования</t>
  </si>
  <si>
    <t>количество</t>
  </si>
  <si>
    <t>ПТО</t>
  </si>
  <si>
    <t>Лаборатория (выдача заключений)</t>
  </si>
  <si>
    <t>Отдел входного контроля</t>
  </si>
  <si>
    <t>-</t>
  </si>
  <si>
    <t>Количество линий</t>
  </si>
  <si>
    <t>Период сдачи ИД (месяцев)</t>
  </si>
  <si>
    <t xml:space="preserve"> - можете вписать свои данные, для расчёта</t>
  </si>
  <si>
    <r>
      <t xml:space="preserve">Итоговая стоимость </t>
    </r>
    <r>
      <rPr>
        <b/>
        <sz val="9"/>
        <color rgb="FFFF0000"/>
        <rFont val="Arial"/>
        <family val="2"/>
        <charset val="204"/>
      </rPr>
      <t>(не имеет гарантии результата)</t>
    </r>
  </si>
  <si>
    <t>ООО "СИД" снижает затраты более 50%, срок сдачи 2 года в стоимость включено абсалютно все, в т.ч канцелярские товары и принтеры.</t>
  </si>
  <si>
    <t>"1000 рублей это дешево"</t>
  </si>
  <si>
    <t>Канцелярия и принтеры не включены в расчёт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</si>
</sst>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#,##0.00\ &quot;₽&quot;"/>
  </numFmts>
  <fonts count="12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vertical="top"/>
    </xf>
    <xf numFmtId="0" fontId="0" fillId="0" borderId="9" xfId="0" applyNumberForma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/>
    <xf numFmtId="0" fontId="8" fillId="0" borderId="0" xfId="0" applyFont="1"/>
    <xf numFmtId="0" fontId="2" fillId="0" borderId="8" xfId="0" applyFont="1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4" fontId="0" fillId="2" borderId="9" xfId="0" applyNumberFormat="1" applyFill="1" applyBorder="1" applyAlignment="1">
      <alignment horizontal="center"/>
    </xf>
    <xf numFmtId="0" fontId="3" fillId="0" borderId="2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" fontId="7" fillId="2" borderId="7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7" fillId="2" borderId="6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9" fillId="0" borderId="11" xfId="0" applyFont="1" applyBorder="1"/>
    <xf numFmtId="0" fontId="11" fillId="0" borderId="0" xfId="0" applyFont="1"/>
    <xf numFmtId="0" fontId="1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C7988AE3-3E08-4C4C-951C-5B541454BDB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726-FD86-4D85-A62C-B2BA35412A1B}">
  <dimension ref="A1:F46"/>
  <sheetViews>
    <sheetView tabSelected="1" view="pageBreakPreview" zoomScaleNormal="100" zoomScaleSheetLayoutView="100" workbookViewId="0">
      <selection activeCell="B24" sqref="B24"/>
    </sheetView>
  </sheetViews>
  <sheetFormatPr defaultRowHeight="12.75" x14ac:dyDescent="0.2"/>
  <cols>
    <col min="2" max="2" width="55" customWidth="1"/>
    <col min="3" max="4" width="17.28515625" customWidth="1"/>
  </cols>
  <sheetData>
    <row r="1" spans="1:4" ht="15.75" x14ac:dyDescent="0.2">
      <c r="A1" s="27" t="s">
        <v>25</v>
      </c>
      <c r="B1" s="27"/>
      <c r="C1" s="27"/>
      <c r="D1" s="27"/>
    </row>
    <row r="2" spans="1:4" ht="15.75" x14ac:dyDescent="0.2">
      <c r="A2" s="22" t="s">
        <v>19</v>
      </c>
      <c r="B2" s="22"/>
      <c r="C2" s="22"/>
      <c r="D2" s="22"/>
    </row>
    <row r="4" spans="1:4" x14ac:dyDescent="0.2">
      <c r="A4" s="24" t="s">
        <v>23</v>
      </c>
    </row>
    <row r="6" spans="1:4" x14ac:dyDescent="0.2">
      <c r="A6" s="24" t="s">
        <v>24</v>
      </c>
    </row>
    <row r="7" spans="1:4" x14ac:dyDescent="0.2">
      <c r="A7" s="7"/>
    </row>
    <row r="8" spans="1:4" x14ac:dyDescent="0.2">
      <c r="A8" s="30"/>
      <c r="B8" s="18" t="s">
        <v>36</v>
      </c>
    </row>
    <row r="9" spans="1:4" ht="6" customHeight="1" x14ac:dyDescent="0.2">
      <c r="A9" s="1"/>
    </row>
    <row r="10" spans="1:4" ht="15.75" x14ac:dyDescent="0.2">
      <c r="A10" s="33" t="s">
        <v>26</v>
      </c>
      <c r="B10" s="33"/>
      <c r="C10" s="33"/>
      <c r="D10" s="33"/>
    </row>
    <row r="11" spans="1:4" ht="15" customHeight="1" thickBot="1" x14ac:dyDescent="0.25">
      <c r="A11" s="31"/>
      <c r="B11" s="32"/>
      <c r="C11" s="32"/>
    </row>
    <row r="12" spans="1:4" ht="26.25" thickBot="1" x14ac:dyDescent="0.25">
      <c r="A12" s="35" t="s">
        <v>27</v>
      </c>
      <c r="B12" s="34" t="s">
        <v>6</v>
      </c>
      <c r="C12" s="25" t="s">
        <v>21</v>
      </c>
      <c r="D12" s="25" t="s">
        <v>22</v>
      </c>
    </row>
    <row r="13" spans="1:4" ht="13.5" thickBot="1" x14ac:dyDescent="0.25">
      <c r="A13" s="9">
        <v>1</v>
      </c>
      <c r="B13" s="3" t="s">
        <v>7</v>
      </c>
      <c r="C13" s="13">
        <f>C14+C15</f>
        <v>119724.13793103449</v>
      </c>
      <c r="D13" s="13"/>
    </row>
    <row r="14" spans="1:4" ht="13.5" thickBot="1" x14ac:dyDescent="0.25">
      <c r="A14" s="2" t="s">
        <v>0</v>
      </c>
      <c r="B14" s="19" t="s">
        <v>18</v>
      </c>
      <c r="C14" s="23">
        <v>80000</v>
      </c>
      <c r="D14" s="11"/>
    </row>
    <row r="15" spans="1:4" ht="13.5" thickBot="1" x14ac:dyDescent="0.25">
      <c r="A15" s="2" t="s">
        <v>1</v>
      </c>
      <c r="B15" s="5" t="s">
        <v>16</v>
      </c>
      <c r="C15" s="11">
        <f>C14*0.496551724137931</f>
        <v>39724.137931034486</v>
      </c>
      <c r="D15" s="11"/>
    </row>
    <row r="16" spans="1:4" ht="13.5" thickBot="1" x14ac:dyDescent="0.25">
      <c r="A16" s="9">
        <v>2</v>
      </c>
      <c r="B16" s="3" t="s">
        <v>8</v>
      </c>
      <c r="C16" s="13">
        <f>C17+C18+C19+C20+C21</f>
        <v>61000</v>
      </c>
      <c r="D16" s="13"/>
    </row>
    <row r="17" spans="1:6" ht="13.5" thickBot="1" x14ac:dyDescent="0.25">
      <c r="A17" s="2" t="s">
        <v>2</v>
      </c>
      <c r="B17" s="4" t="s">
        <v>9</v>
      </c>
      <c r="C17" s="11">
        <f>700*30</f>
        <v>21000</v>
      </c>
      <c r="D17" s="11"/>
    </row>
    <row r="18" spans="1:6" ht="13.5" thickBot="1" x14ac:dyDescent="0.25">
      <c r="A18" s="2" t="s">
        <v>3</v>
      </c>
      <c r="B18" s="19" t="s">
        <v>20</v>
      </c>
      <c r="C18" s="11">
        <v>15000</v>
      </c>
      <c r="D18" s="11"/>
    </row>
    <row r="19" spans="1:6" ht="13.5" thickBot="1" x14ac:dyDescent="0.25">
      <c r="A19" s="2" t="s">
        <v>4</v>
      </c>
      <c r="B19" s="5" t="s">
        <v>17</v>
      </c>
      <c r="C19" s="11">
        <v>20000</v>
      </c>
      <c r="D19" s="11"/>
    </row>
    <row r="20" spans="1:6" ht="13.5" thickBot="1" x14ac:dyDescent="0.25">
      <c r="A20" s="2" t="s">
        <v>5</v>
      </c>
      <c r="B20" s="4" t="s">
        <v>10</v>
      </c>
      <c r="C20" s="11">
        <v>5000</v>
      </c>
      <c r="D20" s="11"/>
    </row>
    <row r="21" spans="1:6" ht="13.5" thickBot="1" x14ac:dyDescent="0.25">
      <c r="A21" s="20"/>
      <c r="B21" s="26" t="s">
        <v>40</v>
      </c>
      <c r="C21" s="21">
        <v>0</v>
      </c>
      <c r="D21" s="21">
        <v>0</v>
      </c>
    </row>
    <row r="22" spans="1:6" ht="13.5" thickBot="1" x14ac:dyDescent="0.25">
      <c r="A22" s="9">
        <v>3</v>
      </c>
      <c r="B22" s="3" t="s">
        <v>11</v>
      </c>
      <c r="C22" s="14">
        <v>15000</v>
      </c>
      <c r="D22" s="14"/>
    </row>
    <row r="23" spans="1:6" ht="13.5" thickBot="1" x14ac:dyDescent="0.25">
      <c r="A23" s="9">
        <v>4</v>
      </c>
      <c r="B23" s="3" t="s">
        <v>12</v>
      </c>
      <c r="C23" s="13">
        <f>C13+C16+C22+C21</f>
        <v>195724.13793103449</v>
      </c>
      <c r="D23" s="13"/>
      <c r="F23" s="17"/>
    </row>
    <row r="24" spans="1:6" ht="13.5" thickBot="1" x14ac:dyDescent="0.25">
      <c r="A24" s="8">
        <v>5</v>
      </c>
      <c r="B24" s="4" t="s">
        <v>13</v>
      </c>
      <c r="C24" s="11">
        <f>C23*0.2</f>
        <v>39144.827586206899</v>
      </c>
      <c r="D24" s="11"/>
    </row>
    <row r="25" spans="1:6" ht="13.5" thickBot="1" x14ac:dyDescent="0.25">
      <c r="A25" s="9">
        <v>6</v>
      </c>
      <c r="B25" s="3" t="s">
        <v>14</v>
      </c>
      <c r="C25" s="29">
        <f>(C23+C24)</f>
        <v>234868.96551724139</v>
      </c>
      <c r="D25" s="29">
        <f>D27*30</f>
        <v>300000</v>
      </c>
    </row>
    <row r="26" spans="1:6" ht="13.5" thickBot="1" x14ac:dyDescent="0.25">
      <c r="A26" s="6"/>
      <c r="C26" s="12"/>
      <c r="D26" s="12"/>
    </row>
    <row r="27" spans="1:6" ht="13.5" thickBot="1" x14ac:dyDescent="0.25">
      <c r="A27" s="10">
        <v>7</v>
      </c>
      <c r="B27" s="3" t="s">
        <v>15</v>
      </c>
      <c r="C27" s="15">
        <f>C25/30</f>
        <v>7828.9655172413795</v>
      </c>
      <c r="D27" s="28">
        <v>10000</v>
      </c>
    </row>
    <row r="28" spans="1:6" ht="13.5" thickBot="1" x14ac:dyDescent="0.25">
      <c r="C28" s="6"/>
      <c r="D28" s="6"/>
    </row>
    <row r="29" spans="1:6" ht="26.25" thickBot="1" x14ac:dyDescent="0.25">
      <c r="A29" s="35" t="s">
        <v>27</v>
      </c>
      <c r="B29" s="36" t="s">
        <v>28</v>
      </c>
      <c r="C29" s="25" t="s">
        <v>29</v>
      </c>
      <c r="D29" s="25" t="s">
        <v>22</v>
      </c>
    </row>
    <row r="30" spans="1:6" ht="13.5" thickBot="1" x14ac:dyDescent="0.25">
      <c r="A30" s="9">
        <v>1</v>
      </c>
      <c r="B30" s="37" t="s">
        <v>30</v>
      </c>
      <c r="C30" s="38">
        <v>60</v>
      </c>
      <c r="D30" s="39">
        <v>60</v>
      </c>
    </row>
    <row r="31" spans="1:6" ht="13.5" thickBot="1" x14ac:dyDescent="0.25">
      <c r="A31" s="9">
        <v>2</v>
      </c>
      <c r="B31" s="37" t="s">
        <v>31</v>
      </c>
      <c r="C31" s="38">
        <v>4</v>
      </c>
      <c r="D31" s="13" t="s">
        <v>33</v>
      </c>
    </row>
    <row r="32" spans="1:6" ht="13.5" thickBot="1" x14ac:dyDescent="0.25">
      <c r="A32" s="9">
        <v>3</v>
      </c>
      <c r="B32" s="37" t="s">
        <v>32</v>
      </c>
      <c r="C32" s="38">
        <v>15</v>
      </c>
      <c r="D32" s="13" t="s">
        <v>33</v>
      </c>
    </row>
    <row r="33" spans="1:5" ht="13.5" thickBot="1" x14ac:dyDescent="0.25"/>
    <row r="34" spans="1:5" ht="13.5" thickBot="1" x14ac:dyDescent="0.25">
      <c r="A34" s="9">
        <v>1</v>
      </c>
      <c r="B34" s="37" t="s">
        <v>34</v>
      </c>
      <c r="C34" s="38">
        <v>4000</v>
      </c>
      <c r="D34" s="38">
        <v>4000</v>
      </c>
    </row>
    <row r="35" spans="1:5" s="16" customFormat="1" ht="13.5" thickBot="1" x14ac:dyDescent="0.25">
      <c r="A35" s="9">
        <v>1</v>
      </c>
      <c r="B35" s="37" t="s">
        <v>35</v>
      </c>
      <c r="C35" s="38">
        <v>60</v>
      </c>
      <c r="D35" s="38">
        <v>60</v>
      </c>
      <c r="E35"/>
    </row>
    <row r="36" spans="1:5" s="16" customFormat="1" x14ac:dyDescent="0.2">
      <c r="A36" s="43"/>
      <c r="B36" s="44"/>
      <c r="C36" s="40"/>
      <c r="D36" s="40"/>
      <c r="E36"/>
    </row>
    <row r="37" spans="1:5" x14ac:dyDescent="0.2">
      <c r="B37" s="46" t="s">
        <v>37</v>
      </c>
      <c r="C37" s="42">
        <f>(C23*(C30+C31+C32))*C35</f>
        <v>927732413.79310346</v>
      </c>
      <c r="D37" s="42">
        <f>(D25*D30)*D35</f>
        <v>1080000000</v>
      </c>
    </row>
    <row r="39" spans="1:5" ht="38.25" x14ac:dyDescent="0.2">
      <c r="B39" s="45" t="s">
        <v>38</v>
      </c>
      <c r="C39" s="41">
        <f>C34*114000</f>
        <v>456000000</v>
      </c>
    </row>
    <row r="40" spans="1:5" x14ac:dyDescent="0.2">
      <c r="A40" s="1"/>
    </row>
    <row r="41" spans="1:5" x14ac:dyDescent="0.2">
      <c r="B41" s="47"/>
    </row>
    <row r="46" spans="1:5" x14ac:dyDescent="0.2">
      <c r="C46" s="48" t="s">
        <v>39</v>
      </c>
      <c r="D46" s="48"/>
    </row>
  </sheetData>
  <mergeCells count="4">
    <mergeCell ref="A2:D2"/>
    <mergeCell ref="A1:D1"/>
    <mergeCell ref="C46:D46"/>
    <mergeCell ref="A10:D10"/>
  </mergeCells>
  <pageMargins left="0.51181102362204722" right="0.31496062992125984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 (2)</vt:lpstr>
      <vt:lpstr>'Sheet1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Радмир Юлдашев</dc:creator>
  <cp:lastModifiedBy>ООО "Сопровождение Исполнительной Документации"</cp:lastModifiedBy>
  <cp:lastPrinted>2022-04-11T05:17:35Z</cp:lastPrinted>
  <dcterms:created xsi:type="dcterms:W3CDTF">2021-10-25T14:30:06Z</dcterms:created>
  <dcterms:modified xsi:type="dcterms:W3CDTF">2022-04-11T05:18:38Z</dcterms:modified>
</cp:coreProperties>
</file>